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财务结算及二类费" sheetId="2" r:id="rId1"/>
  </sheets>
  <externalReferences>
    <externalReference r:id="rId2"/>
    <externalReference r:id="rId3"/>
  </externalReferences>
  <definedNames>
    <definedName name="_xlnm.Print_Titles" localSheetId="0">财务结算及二类费!$1:$4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<sst xmlns="http://schemas.openxmlformats.org/spreadsheetml/2006/main" count="49" uniqueCount="46">
  <si>
    <t xml:space="preserve">                   昭觉县城乡建设用地增减挂钩试点项目工程财务决算审核和二类费用审核预算编制表                    </t>
  </si>
  <si>
    <t>共5页第  页</t>
  </si>
  <si>
    <t>序号</t>
  </si>
  <si>
    <t>项目名称</t>
  </si>
  <si>
    <t>工程结算</t>
  </si>
  <si>
    <t>二类费结算</t>
  </si>
  <si>
    <t>合计</t>
  </si>
  <si>
    <t>按表中合计金额计算</t>
  </si>
  <si>
    <t>按二类费金额计算</t>
  </si>
  <si>
    <t>标准收费报价</t>
  </si>
  <si>
    <t>优惠</t>
  </si>
  <si>
    <t>报价</t>
  </si>
  <si>
    <t>四川省凉山彝族自治州昭觉县新城镇与竹核乡尼日村、大温泉村、木渣烙村城乡建设用地增减挂钩试点项目区</t>
  </si>
  <si>
    <t>四川省凉山彝族自治州昭觉县新城镇与竹核乡拉牙村、莫洛村、瓦托村城乡建设用地增减挂钩试点项目区</t>
  </si>
  <si>
    <t>四川省凉山彝族自治州昭觉县谷曲乡与洒拉地坡乡博列格村、尔打火村、姐把哪打村、拢恩以打村、瓦呷村、尼地乡宜坡署觉村城乡建设用地增减挂钩试点项目区</t>
  </si>
  <si>
    <t>四川省凉山彝族自治州昭觉县阿并洛古乡吾合村、洛吾阿莫村城乡建设用地增减挂钩试点项目区</t>
  </si>
  <si>
    <t>四川省凉山彝族自治州昭觉县阿并洛古乡尔古村、瓦一拖村城乡建设用地增减挂钩试点项目区</t>
  </si>
  <si>
    <t>四川省凉山彝族自治州昭觉县大坝乡科且村、特洛村城乡建设用地增减挂钩试点项目区</t>
  </si>
  <si>
    <t>四川省凉山彝族自治州昭觉县大坝乡洛五村城乡建设用地增减挂钩试点项目区</t>
  </si>
  <si>
    <t>四川省凉山彝族自治州昭觉县大坝乡拖都村城乡建设用地增减挂钩试点项目区</t>
  </si>
  <si>
    <t>四川省凉山彝族自治州昭觉县大坝乡瓦布村城乡建设用地增减挂钩试点项目区</t>
  </si>
  <si>
    <t>四川省凉山彝族自治州昭觉县昭觉县洒拉地坡乡博列格村、尔打火村、姐把哪打村、拢恩以打村城乡建设用地增减挂钩试点项目区</t>
  </si>
  <si>
    <t>四川省凉山彝族自治州昭觉县竹核乡火洛村、热口村城乡建设用地增减挂钩试点项目区</t>
  </si>
  <si>
    <t>四川省凉山彝族自治州昭觉县谷曲乡拖都村、瓦洛村城乡建设用地增减挂钩试点项目区</t>
  </si>
  <si>
    <t>四川省凉山彝族自治州昭觉县地莫乡尔布村城乡建设用地增减挂钩试点项目</t>
  </si>
  <si>
    <t>四川省凉山彝族自治州昭觉县地莫乡巴尔村、地莫村城乡建设用地增减挂钩试点项目</t>
  </si>
  <si>
    <t>四川省凉山彝族自治州昭觉县地莫乡二五村城乡建设用地增减挂钩试点项目</t>
  </si>
  <si>
    <t>四川省凉山彝族自治州昭觉县地莫乡波佐村城乡建设用地增减挂钩试点项目</t>
  </si>
  <si>
    <t>四川省凉山彝族自治州昭觉县地莫乡俄苦村、瓦古村城乡建设用地增减挂钩试点项目</t>
  </si>
  <si>
    <t>四川省凉山彝族自治州昭觉县谷曲乡河西村城乡建设用地增减挂钩试点项目</t>
  </si>
  <si>
    <t>四川省凉山彝族自治州昭觉县特布洛乡谷莫村、呷租居坡村、呷租卡哈村、拉妞村、特布洛村、特口摩铺村城乡建设用地增减挂钩试点项目</t>
  </si>
  <si>
    <t>四川省凉山彝族自治州昭觉县谷曲乡拉哈村、洛洛村、觉莫村、新凉村城乡建设用地增减挂钩试点项目</t>
  </si>
  <si>
    <t>四川省凉山彝族自治州昭觉县特布洛乡度口村、吉子纳乌村、车哈古村、洼取村、吾口村城乡建设用地增减挂钩试点项目</t>
  </si>
  <si>
    <t>以上小计</t>
  </si>
  <si>
    <t>昭觉县日哈乡尼史以得村、瓦曲村、日哈村城乡建设用地增减挂钩试点项目</t>
  </si>
  <si>
    <t>昭觉县城北乡与尼地乡暑觉洼五村、洼里村、碗厂乡西洛村、团结村城乡建设用地增减挂钩试点项目</t>
  </si>
  <si>
    <t>昭觉县新城镇与解放乡火普村、瓦子村、金翅村建设用地增减挂钩试点项目</t>
  </si>
  <si>
    <t>昭觉县日哈乡觉呷村、古尔村、拉测村城乡建设用地增减挂钩试点项目</t>
  </si>
  <si>
    <t>昭觉县日哈乡来拖村、瓦衣村、堵觉村拉莫村城乡建设用地增减挂钩试点项目</t>
  </si>
  <si>
    <t>昭觉县特口甲谷乡特口甲谷村、特口汪洛村、各则村城乡建设用地增减挂钩试点项d</t>
  </si>
  <si>
    <t>昭觉县特口甲谷乡益补洛乌村、洛阿补村扭普莫村、特口哪哈村城乡建设用地增减挂钩试点项目</t>
  </si>
  <si>
    <t>昭觉县碗厂乡燕麦地城乡建设用地增减挂钩试点项目</t>
  </si>
  <si>
    <t>以上计</t>
  </si>
  <si>
    <t>两项合计</t>
  </si>
  <si>
    <t xml:space="preserve">供应商名称（盖章）：                                                                                    </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</si>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</sst>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name val="宋体"/>
      <charset val="134"/>
      <scheme val="minor"/>
    </font>
    <font>
      <sz val="11"/>
      <color theme="1"/>
      <name val="Arial"/>
      <charset val="134"/>
    </font>
    <font>
      <sz val="10"/>
      <color theme="1"/>
      <name val="Arial"/>
      <charset val="134"/>
    </font>
    <font>
      <b/>
      <sz val="18"/>
      <color theme="1"/>
      <name val="宋体"/>
      <charset val="134"/>
      <scheme val="minor"/>
    </font>
    <font>
      <b/>
      <sz val="12"/>
      <color theme="1"/>
      <name val="宋体"/>
      <charset val="134"/>
      <scheme val="minor"/>
    </font>
    <font>
      <b/>
      <sz val="11"/>
      <color theme="1"/>
      <name val="宋体"/>
      <charset val="134"/>
      <scheme val="minor"/>
    </font>
    <font>
      <b/>
      <sz val="11"/>
      <color theme="1"/>
      <name val="宋体"/>
      <charset val="134"/>
    </font>
    <font>
      <b/>
      <sz val="11"/>
      <color theme="1"/>
      <name val="Arial"/>
      <charset val="134"/>
    </font>
    <font>
      <b/>
      <sz val="10"/>
      <color theme="1"/>
      <name val="Arial"/>
      <charset val="134"/>
    </font>
    <font>
      <b/>
      <sz val="10"/>
      <color theme="1"/>
      <name val="宋体"/>
      <charset val="134"/>
    </font>
    <font>
      <sz val="10"/>
      <color theme="1"/>
      <name val="宋体"/>
      <charset val="134"/>
      <scheme val="minor"/>
    </font>
    <font>
      <sz val="10"/>
      <name val="Arial"/>
      <charset val="134"/>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vertical="center" wrapText="1"/>
    </xf>
    <xf numFmtId="9" fontId="2" fillId="0" borderId="0" xfId="0" applyNumberFormat="1" applyFont="1" applyAlignment="1">
      <alignment vertical="center" wrapText="1"/>
    </xf>
    <xf numFmtId="0" fontId="3" fillId="0" borderId="0" xfId="0" applyFo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7"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11" fillId="0" borderId="2" xfId="0" applyFont="1" applyFill="1" applyBorder="1" applyAlignment="1">
      <alignment vertical="center" wrapText="1"/>
    </xf>
    <xf numFmtId="43" fontId="3" fillId="0" borderId="2" xfId="1" applyFont="1" applyFill="1" applyBorder="1" applyAlignment="1">
      <alignment horizontal="right" vertical="center"/>
    </xf>
    <xf numFmtId="43" fontId="12" fillId="0" borderId="2" xfId="1" applyFont="1" applyFill="1" applyBorder="1" applyAlignment="1">
      <alignment horizontal="right" vertical="center" shrinkToFit="1"/>
    </xf>
    <xf numFmtId="43" fontId="3" fillId="0" borderId="2" xfId="1" applyFont="1" applyFill="1" applyBorder="1" applyAlignment="1">
      <alignment horizontal="center" vertical="center"/>
    </xf>
    <xf numFmtId="43" fontId="3" fillId="0" borderId="2" xfId="1" applyFont="1" applyFill="1" applyBorder="1" applyAlignment="1">
      <alignment horizontal="center" vertical="center" wrapText="1"/>
    </xf>
    <xf numFmtId="9" fontId="3" fillId="0" borderId="2" xfId="1" applyNumberFormat="1" applyFont="1" applyFill="1" applyBorder="1" applyAlignment="1">
      <alignment horizontal="center" vertical="center" wrapText="1"/>
    </xf>
    <xf numFmtId="9" fontId="3" fillId="0" borderId="2" xfId="0" applyNumberFormat="1" applyFont="1" applyBorder="1" applyAlignment="1">
      <alignment horizontal="center" vertical="center"/>
    </xf>
    <xf numFmtId="43" fontId="3" fillId="0" borderId="2" xfId="1" applyFont="1" applyFill="1" applyBorder="1">
      <alignment vertical="center"/>
    </xf>
    <xf numFmtId="43" fontId="12" fillId="0" borderId="2" xfId="1" applyFont="1" applyFill="1" applyBorder="1" applyAlignment="1">
      <alignment horizontal="right" vertical="center"/>
    </xf>
    <xf numFmtId="43" fontId="12" fillId="0" borderId="2" xfId="1"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43" fontId="13" fillId="0" borderId="2" xfId="1" applyFont="1" applyFill="1" applyBorder="1">
      <alignment vertical="center"/>
    </xf>
    <xf numFmtId="43" fontId="13" fillId="0" borderId="2" xfId="1" applyFont="1" applyFill="1" applyBorder="1" applyAlignment="1">
      <alignment vertical="center" wrapText="1"/>
    </xf>
    <xf numFmtId="9" fontId="13" fillId="0" borderId="2" xfId="1" applyNumberFormat="1" applyFont="1" applyFill="1" applyBorder="1">
      <alignment vertical="center"/>
    </xf>
    <xf numFmtId="0" fontId="0" fillId="0" borderId="2" xfId="0" applyFill="1" applyBorder="1" applyAlignment="1">
      <alignment vertical="center" wrapText="1"/>
    </xf>
    <xf numFmtId="43" fontId="12" fillId="0" borderId="2" xfId="1" applyFont="1" applyFill="1" applyBorder="1">
      <alignment vertical="center"/>
    </xf>
    <xf numFmtId="43" fontId="12" fillId="0" borderId="2" xfId="1" applyFont="1" applyFill="1" applyBorder="1" applyAlignment="1">
      <alignment horizontal="center" vertical="center" wrapText="1"/>
    </xf>
    <xf numFmtId="9" fontId="12" fillId="0" borderId="2" xfId="1" applyNumberFormat="1" applyFont="1" applyFill="1" applyBorder="1" applyAlignment="1">
      <alignment horizontal="center" vertical="center" wrapText="1"/>
    </xf>
    <xf numFmtId="9" fontId="12" fillId="0" borderId="2" xfId="0" applyNumberFormat="1" applyFont="1" applyBorder="1" applyAlignment="1">
      <alignment horizontal="center" vertical="center"/>
    </xf>
    <xf numFmtId="0" fontId="1" fillId="0" borderId="6" xfId="0" applyFont="1" applyFill="1" applyBorder="1" applyAlignment="1">
      <alignment horizontal="center" vertical="center"/>
    </xf>
    <xf numFmtId="0" fontId="1" fillId="0" borderId="2" xfId="0" applyFont="1" applyBorder="1" applyAlignment="1">
      <alignment horizontal="center" vertical="center"/>
    </xf>
    <xf numFmtId="0" fontId="6" fillId="0" borderId="2" xfId="0" applyFont="1" applyBorder="1" applyAlignment="1">
      <alignment horizontal="left" vertical="center"/>
    </xf>
    <xf numFmtId="9" fontId="2"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4873\Documents\WeChat%20Files\wxid_gfl2zk52msea21\FileStorage\File\2025-10\&#20013;&#20449;&#20844;&#21496;&#26126;&#3245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Documents\WeChat%20Files\wxid_qapxkj55t9un22\FileStorage\File\2025-10\&#20013;&#20449;&#20844;&#21496;&#26126;&#324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工程类"/>
      <sheetName val="回款明细"/>
      <sheetName val="投资金额和返还明细"/>
    </sheetNames>
    <sheetDataSet>
      <sheetData sheetId="0" refreshError="1">
        <row r="5">
          <cell r="E5">
            <v>36571527.85</v>
          </cell>
        </row>
        <row r="5">
          <cell r="H5">
            <v>1050645.03</v>
          </cell>
        </row>
        <row r="6">
          <cell r="E6">
            <v>9878664.47</v>
          </cell>
        </row>
        <row r="6">
          <cell r="H6">
            <v>313767.16</v>
          </cell>
        </row>
        <row r="7">
          <cell r="E7">
            <v>9511031.15</v>
          </cell>
        </row>
        <row r="7">
          <cell r="H7">
            <v>333363.74</v>
          </cell>
        </row>
        <row r="8">
          <cell r="E8">
            <v>8873576.65</v>
          </cell>
        </row>
        <row r="8">
          <cell r="H8">
            <v>508915.04</v>
          </cell>
        </row>
        <row r="9">
          <cell r="E9">
            <v>47691176</v>
          </cell>
        </row>
        <row r="9">
          <cell r="K9">
            <v>464323.59</v>
          </cell>
        </row>
        <row r="10">
          <cell r="E10">
            <v>23729042.62</v>
          </cell>
        </row>
        <row r="11">
          <cell r="E11">
            <v>9788854.21</v>
          </cell>
        </row>
        <row r="11">
          <cell r="H11">
            <v>240102.52</v>
          </cell>
        </row>
      </sheetData>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工程类"/>
      <sheetName val="回款明细"/>
      <sheetName val="投资金额和返还明细"/>
    </sheetNames>
    <sheetDataSet>
      <sheetData sheetId="0" refreshError="1">
        <row r="4">
          <cell r="L4">
            <v>2928206.965428</v>
          </cell>
        </row>
        <row r="5">
          <cell r="L5">
            <v>8411149.1032</v>
          </cell>
        </row>
        <row r="6">
          <cell r="L6">
            <v>3706610.70445</v>
          </cell>
        </row>
        <row r="7">
          <cell r="L7">
            <v>2978264.383466</v>
          </cell>
        </row>
        <row r="8">
          <cell r="L8">
            <v>3070819.984136</v>
          </cell>
        </row>
        <row r="9">
          <cell r="L9">
            <v>4555294.60385</v>
          </cell>
        </row>
        <row r="10">
          <cell r="L10">
            <v>3390787.6593</v>
          </cell>
        </row>
        <row r="11">
          <cell r="L11">
            <v>2322950.196618</v>
          </cell>
        </row>
      </sheetData>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workbookViewId="0">
      <selection activeCell="H7" sqref="H7"/>
    </sheetView>
  </sheetViews>
  <sheetFormatPr defaultColWidth="9" defaultRowHeight="14.25"/>
  <cols>
    <col min="1" max="1" width="5.125" style="2" customWidth="1"/>
    <col min="2" max="2" width="21.625" customWidth="1"/>
    <col min="3" max="3" width="14.25" style="3" customWidth="1"/>
    <col min="4" max="4" width="13.5" style="3" customWidth="1"/>
    <col min="5" max="5" width="14.25" style="3" customWidth="1"/>
    <col min="6" max="6" width="11.375" style="4" customWidth="1"/>
    <col min="7" max="7" width="7" style="5" customWidth="1"/>
    <col min="8" max="9" width="12.75" style="3" customWidth="1"/>
    <col min="10" max="10" width="8.25" style="6" customWidth="1"/>
    <col min="11" max="11" width="12.875" style="3" customWidth="1"/>
  </cols>
  <sheetData>
    <row r="1" ht="30" customHeight="1" spans="1:11">
      <c r="A1" s="7" t="s">
        <v>0</v>
      </c>
      <c r="B1" s="7"/>
      <c r="C1" s="7"/>
      <c r="D1" s="7"/>
      <c r="E1" s="7"/>
      <c r="F1" s="8"/>
      <c r="G1" s="7"/>
      <c r="H1" s="7"/>
      <c r="I1" s="7"/>
      <c r="J1" s="7"/>
      <c r="K1" s="7"/>
    </row>
    <row r="2" ht="22" customHeight="1" spans="1:11">
      <c r="A2" s="7"/>
      <c r="B2" s="7"/>
      <c r="C2" s="7"/>
      <c r="D2" s="7"/>
      <c r="E2" s="7"/>
      <c r="F2" s="8"/>
      <c r="G2" s="7"/>
      <c r="H2" s="7"/>
      <c r="I2" s="7"/>
      <c r="J2" s="7"/>
      <c r="K2" s="9" t="s">
        <v>1</v>
      </c>
    </row>
    <row r="3" ht="31" customHeight="1" spans="1:11">
      <c r="A3" s="10" t="s">
        <v>2</v>
      </c>
      <c r="B3" s="10" t="s">
        <v>3</v>
      </c>
      <c r="C3" s="11" t="s">
        <v>4</v>
      </c>
      <c r="D3" s="11" t="s">
        <v>5</v>
      </c>
      <c r="E3" s="11" t="s">
        <v>6</v>
      </c>
      <c r="F3" s="12" t="s">
        <v>7</v>
      </c>
      <c r="G3" s="13"/>
      <c r="H3" s="14"/>
      <c r="I3" s="15" t="s">
        <v>8</v>
      </c>
      <c r="J3" s="16"/>
      <c r="K3" s="17"/>
    </row>
    <row r="4" ht="43" customHeight="1" spans="1:11">
      <c r="A4" s="18"/>
      <c r="B4" s="18"/>
      <c r="C4" s="19"/>
      <c r="D4" s="19"/>
      <c r="E4" s="19"/>
      <c r="F4" s="20" t="s">
        <v>9</v>
      </c>
      <c r="G4" s="21" t="s">
        <v>10</v>
      </c>
      <c r="H4" s="15" t="s">
        <v>11</v>
      </c>
      <c r="I4" s="15" t="s">
        <v>9</v>
      </c>
      <c r="J4" s="22" t="s">
        <v>10</v>
      </c>
      <c r="K4" s="15" t="s">
        <v>11</v>
      </c>
    </row>
    <row r="5" ht="64" customHeight="1" spans="1:11">
      <c r="A5" s="23">
        <v>1</v>
      </c>
      <c r="B5" s="24" t="s">
        <v>12</v>
      </c>
      <c r="C5" s="25">
        <v>54918053.25</v>
      </c>
      <c r="D5" s="26">
        <v>8550833.42</v>
      </c>
      <c r="E5" s="27">
        <f t="shared" ref="E5:E25" si="0">C5+D5</f>
        <v>63468886.67</v>
      </c>
      <c r="F5" s="28"/>
      <c r="G5" s="29"/>
      <c r="H5" s="27"/>
      <c r="I5" s="27"/>
      <c r="J5" s="30"/>
      <c r="K5" s="27"/>
    </row>
    <row r="6" ht="59" customHeight="1" spans="1:11">
      <c r="A6" s="23">
        <v>2</v>
      </c>
      <c r="B6" s="24" t="s">
        <v>13</v>
      </c>
      <c r="C6" s="31">
        <v>31156658.15</v>
      </c>
      <c r="D6" s="26">
        <v>6414479.75</v>
      </c>
      <c r="E6" s="27">
        <f t="shared" si="0"/>
        <v>37571137.9</v>
      </c>
      <c r="F6" s="28"/>
      <c r="G6" s="29"/>
      <c r="H6" s="27"/>
      <c r="I6" s="27"/>
      <c r="J6" s="30"/>
      <c r="K6" s="27"/>
    </row>
    <row r="7" ht="85" customHeight="1" spans="1:11">
      <c r="A7" s="23">
        <v>3</v>
      </c>
      <c r="B7" s="24" t="s">
        <v>14</v>
      </c>
      <c r="C7" s="31">
        <v>25666909.01</v>
      </c>
      <c r="D7" s="32">
        <v>6592914.4</v>
      </c>
      <c r="E7" s="27">
        <f t="shared" si="0"/>
        <v>32259823.41</v>
      </c>
      <c r="F7" s="28"/>
      <c r="G7" s="29"/>
      <c r="H7" s="27"/>
      <c r="I7" s="27"/>
      <c r="J7" s="30"/>
      <c r="K7" s="27"/>
    </row>
    <row r="8" ht="55" customHeight="1" spans="1:11">
      <c r="A8" s="23">
        <v>4</v>
      </c>
      <c r="B8" s="24" t="s">
        <v>15</v>
      </c>
      <c r="C8" s="31">
        <v>13252914.04</v>
      </c>
      <c r="D8" s="32">
        <v>3896869.06</v>
      </c>
      <c r="E8" s="27">
        <f t="shared" si="0"/>
        <v>17149783.1</v>
      </c>
      <c r="F8" s="28"/>
      <c r="G8" s="29"/>
      <c r="H8" s="27"/>
      <c r="I8" s="27"/>
      <c r="J8" s="30"/>
      <c r="K8" s="27"/>
    </row>
    <row r="9" ht="56" customHeight="1" spans="1:11">
      <c r="A9" s="23">
        <v>5</v>
      </c>
      <c r="B9" s="24" t="s">
        <v>16</v>
      </c>
      <c r="C9" s="31">
        <v>2865054.67</v>
      </c>
      <c r="D9" s="33">
        <v>2205395.02</v>
      </c>
      <c r="E9" s="27">
        <f t="shared" si="0"/>
        <v>5070449.69</v>
      </c>
      <c r="F9" s="28"/>
      <c r="G9" s="29"/>
      <c r="H9" s="27"/>
      <c r="I9" s="27"/>
      <c r="J9" s="30"/>
      <c r="K9" s="27"/>
    </row>
    <row r="10" ht="53" customHeight="1" spans="1:11">
      <c r="A10" s="23">
        <v>6</v>
      </c>
      <c r="B10" s="24" t="s">
        <v>17</v>
      </c>
      <c r="C10" s="31">
        <v>24282817</v>
      </c>
      <c r="D10" s="33">
        <v>4649217.02</v>
      </c>
      <c r="E10" s="27">
        <f t="shared" si="0"/>
        <v>28932034.02</v>
      </c>
      <c r="F10" s="28"/>
      <c r="G10" s="29"/>
      <c r="H10" s="27"/>
      <c r="I10" s="27"/>
      <c r="J10" s="30"/>
      <c r="K10" s="27"/>
    </row>
    <row r="11" ht="54" customHeight="1" spans="1:11">
      <c r="A11" s="23">
        <v>7</v>
      </c>
      <c r="B11" s="24" t="s">
        <v>18</v>
      </c>
      <c r="C11" s="31">
        <v>9172260.03</v>
      </c>
      <c r="D11" s="33">
        <v>2476552.96</v>
      </c>
      <c r="E11" s="27">
        <f t="shared" si="0"/>
        <v>11648812.99</v>
      </c>
      <c r="F11" s="28"/>
      <c r="G11" s="29"/>
      <c r="H11" s="27"/>
      <c r="I11" s="27"/>
      <c r="J11" s="30"/>
      <c r="K11" s="27"/>
    </row>
    <row r="12" ht="56" customHeight="1" spans="1:11">
      <c r="A12" s="23">
        <v>8</v>
      </c>
      <c r="B12" s="24" t="s">
        <v>19</v>
      </c>
      <c r="C12" s="31">
        <v>543749.56</v>
      </c>
      <c r="D12" s="33">
        <v>1996464.62</v>
      </c>
      <c r="E12" s="27">
        <f t="shared" si="0"/>
        <v>2540214.18</v>
      </c>
      <c r="F12" s="28"/>
      <c r="G12" s="29"/>
      <c r="H12" s="27"/>
      <c r="I12" s="27"/>
      <c r="J12" s="30"/>
      <c r="K12" s="27"/>
    </row>
    <row r="13" ht="54" customHeight="1" spans="1:11">
      <c r="A13" s="23">
        <v>9</v>
      </c>
      <c r="B13" s="24" t="s">
        <v>20</v>
      </c>
      <c r="C13" s="31">
        <v>531794.09</v>
      </c>
      <c r="D13" s="33">
        <v>1681304.12</v>
      </c>
      <c r="E13" s="27">
        <f t="shared" si="0"/>
        <v>2213098.21</v>
      </c>
      <c r="F13" s="28"/>
      <c r="G13" s="29"/>
      <c r="H13" s="27"/>
      <c r="I13" s="27"/>
      <c r="J13" s="30"/>
      <c r="K13" s="27"/>
    </row>
    <row r="14" ht="75" customHeight="1" spans="1:11">
      <c r="A14" s="23">
        <v>10</v>
      </c>
      <c r="B14" s="24" t="s">
        <v>21</v>
      </c>
      <c r="C14" s="31">
        <v>17458513.24</v>
      </c>
      <c r="D14" s="33">
        <v>2837054.82</v>
      </c>
      <c r="E14" s="27">
        <f t="shared" si="0"/>
        <v>20295568.06</v>
      </c>
      <c r="F14" s="28"/>
      <c r="G14" s="29"/>
      <c r="H14" s="27"/>
      <c r="I14" s="27"/>
      <c r="J14" s="30"/>
      <c r="K14" s="27"/>
    </row>
    <row r="15" ht="51" customHeight="1" spans="1:11">
      <c r="A15" s="23">
        <v>11</v>
      </c>
      <c r="B15" s="24" t="s">
        <v>22</v>
      </c>
      <c r="C15" s="31">
        <v>9481675.88</v>
      </c>
      <c r="D15" s="33">
        <v>1873464.59</v>
      </c>
      <c r="E15" s="27">
        <f t="shared" si="0"/>
        <v>11355140.47</v>
      </c>
      <c r="F15" s="28"/>
      <c r="G15" s="29"/>
      <c r="H15" s="27"/>
      <c r="I15" s="27"/>
      <c r="J15" s="30"/>
      <c r="K15" s="27"/>
    </row>
    <row r="16" ht="54" customHeight="1" spans="1:11">
      <c r="A16" s="23">
        <v>12</v>
      </c>
      <c r="B16" s="24" t="s">
        <v>23</v>
      </c>
      <c r="C16" s="31">
        <v>4249644.02</v>
      </c>
      <c r="D16" s="33">
        <v>2922004.582</v>
      </c>
      <c r="E16" s="27">
        <f t="shared" si="0"/>
        <v>7171648.602</v>
      </c>
      <c r="F16" s="28"/>
      <c r="G16" s="29"/>
      <c r="H16" s="27"/>
      <c r="I16" s="27"/>
      <c r="J16" s="30"/>
      <c r="K16" s="27"/>
    </row>
    <row r="17" ht="45" customHeight="1" spans="1:11">
      <c r="A17" s="23">
        <v>13</v>
      </c>
      <c r="B17" s="24" t="s">
        <v>24</v>
      </c>
      <c r="C17" s="31">
        <v>0</v>
      </c>
      <c r="D17" s="31">
        <v>758765</v>
      </c>
      <c r="E17" s="27">
        <f t="shared" si="0"/>
        <v>758765</v>
      </c>
      <c r="F17" s="28"/>
      <c r="G17" s="29"/>
      <c r="H17" s="27"/>
      <c r="I17" s="27"/>
      <c r="J17" s="30"/>
      <c r="K17" s="27"/>
    </row>
    <row r="18" ht="54" customHeight="1" spans="1:11">
      <c r="A18" s="23">
        <v>14</v>
      </c>
      <c r="B18" s="24" t="s">
        <v>25</v>
      </c>
      <c r="C18" s="31">
        <v>0</v>
      </c>
      <c r="D18" s="31">
        <v>728211</v>
      </c>
      <c r="E18" s="27">
        <f t="shared" si="0"/>
        <v>728211</v>
      </c>
      <c r="F18" s="28"/>
      <c r="G18" s="29"/>
      <c r="H18" s="27"/>
      <c r="I18" s="27"/>
      <c r="J18" s="30"/>
      <c r="K18" s="27"/>
    </row>
    <row r="19" ht="42" customHeight="1" spans="1:11">
      <c r="A19" s="23">
        <v>15</v>
      </c>
      <c r="B19" s="24" t="s">
        <v>26</v>
      </c>
      <c r="C19" s="31">
        <v>0</v>
      </c>
      <c r="D19" s="31">
        <v>722457</v>
      </c>
      <c r="E19" s="27">
        <f t="shared" si="0"/>
        <v>722457</v>
      </c>
      <c r="F19" s="28"/>
      <c r="G19" s="29"/>
      <c r="H19" s="27"/>
      <c r="I19" s="27"/>
      <c r="J19" s="30"/>
      <c r="K19" s="27"/>
    </row>
    <row r="20" ht="42" customHeight="1" spans="1:11">
      <c r="A20" s="23">
        <v>16</v>
      </c>
      <c r="B20" s="24" t="s">
        <v>27</v>
      </c>
      <c r="C20" s="31">
        <v>0</v>
      </c>
      <c r="D20" s="31">
        <v>724326</v>
      </c>
      <c r="E20" s="27">
        <f t="shared" si="0"/>
        <v>724326</v>
      </c>
      <c r="F20" s="28"/>
      <c r="G20" s="29"/>
      <c r="H20" s="27"/>
      <c r="I20" s="27"/>
      <c r="J20" s="30"/>
      <c r="K20" s="27"/>
    </row>
    <row r="21" ht="53" customHeight="1" spans="1:11">
      <c r="A21" s="23">
        <v>17</v>
      </c>
      <c r="B21" s="24" t="s">
        <v>28</v>
      </c>
      <c r="C21" s="31">
        <v>0</v>
      </c>
      <c r="D21" s="31">
        <v>756843</v>
      </c>
      <c r="E21" s="27">
        <f t="shared" si="0"/>
        <v>756843</v>
      </c>
      <c r="F21" s="28"/>
      <c r="G21" s="29"/>
      <c r="H21" s="27"/>
      <c r="I21" s="27"/>
      <c r="J21" s="30"/>
      <c r="K21" s="27"/>
    </row>
    <row r="22" ht="41" customHeight="1" spans="1:11">
      <c r="A22" s="23">
        <v>18</v>
      </c>
      <c r="B22" s="24" t="s">
        <v>29</v>
      </c>
      <c r="C22" s="31">
        <v>0</v>
      </c>
      <c r="D22" s="31">
        <v>744485</v>
      </c>
      <c r="E22" s="27">
        <f t="shared" si="0"/>
        <v>744485</v>
      </c>
      <c r="F22" s="28"/>
      <c r="G22" s="29"/>
      <c r="H22" s="27"/>
      <c r="I22" s="27"/>
      <c r="J22" s="30"/>
      <c r="K22" s="27"/>
    </row>
    <row r="23" ht="78" customHeight="1" spans="1:11">
      <c r="A23" s="23">
        <v>19</v>
      </c>
      <c r="B23" s="24" t="s">
        <v>30</v>
      </c>
      <c r="C23" s="31">
        <v>0</v>
      </c>
      <c r="D23" s="31">
        <v>754630</v>
      </c>
      <c r="E23" s="27">
        <f t="shared" si="0"/>
        <v>754630</v>
      </c>
      <c r="F23" s="28"/>
      <c r="G23" s="29"/>
      <c r="H23" s="27"/>
      <c r="I23" s="27"/>
      <c r="J23" s="30"/>
      <c r="K23" s="27"/>
    </row>
    <row r="24" ht="60" customHeight="1" spans="1:11">
      <c r="A24" s="23">
        <v>20</v>
      </c>
      <c r="B24" s="24" t="s">
        <v>31</v>
      </c>
      <c r="C24" s="31">
        <v>0</v>
      </c>
      <c r="D24" s="31">
        <v>769237</v>
      </c>
      <c r="E24" s="27">
        <f t="shared" si="0"/>
        <v>769237</v>
      </c>
      <c r="F24" s="28"/>
      <c r="G24" s="29"/>
      <c r="H24" s="27"/>
      <c r="I24" s="27"/>
      <c r="J24" s="30"/>
      <c r="K24" s="27"/>
    </row>
    <row r="25" ht="65" customHeight="1" spans="1:11">
      <c r="A25" s="23">
        <v>21</v>
      </c>
      <c r="B25" s="24" t="s">
        <v>32</v>
      </c>
      <c r="C25" s="31">
        <v>0</v>
      </c>
      <c r="D25" s="31">
        <v>814341</v>
      </c>
      <c r="E25" s="27">
        <f t="shared" si="0"/>
        <v>814341</v>
      </c>
      <c r="F25" s="28"/>
      <c r="G25" s="29"/>
      <c r="H25" s="27"/>
      <c r="I25" s="27"/>
      <c r="J25" s="30"/>
      <c r="K25" s="27"/>
    </row>
    <row r="26" s="1" customFormat="1" ht="22" customHeight="1" spans="1:11">
      <c r="A26" s="34" t="s">
        <v>33</v>
      </c>
      <c r="B26" s="35"/>
      <c r="C26" s="36">
        <f>SUM(C5:C25)</f>
        <v>193580042.94</v>
      </c>
      <c r="D26" s="36">
        <f>SUM(D5:D25)</f>
        <v>52869849.362</v>
      </c>
      <c r="E26" s="36">
        <f>SUM(E5:E25)</f>
        <v>246449892.302</v>
      </c>
      <c r="F26" s="37"/>
      <c r="G26" s="38"/>
      <c r="H26" s="36"/>
      <c r="I26" s="36"/>
      <c r="J26" s="36"/>
      <c r="K26" s="36"/>
    </row>
    <row r="27" ht="56" customHeight="1" spans="1:11">
      <c r="A27" s="23">
        <v>1</v>
      </c>
      <c r="B27" s="39" t="s">
        <v>34</v>
      </c>
      <c r="C27" s="40">
        <v>9580530.83</v>
      </c>
      <c r="D27" s="40">
        <f>[2]工程类!$L$4</f>
        <v>2928206.965428</v>
      </c>
      <c r="E27" s="40">
        <f t="shared" ref="E27:E34" si="1">D27+C27</f>
        <v>12508737.795428</v>
      </c>
      <c r="F27" s="41"/>
      <c r="G27" s="42"/>
      <c r="H27" s="33"/>
      <c r="I27" s="33"/>
      <c r="J27" s="43"/>
      <c r="K27" s="33"/>
    </row>
    <row r="28" ht="66" customHeight="1" spans="1:11">
      <c r="A28" s="23">
        <v>2</v>
      </c>
      <c r="B28" s="39" t="s">
        <v>35</v>
      </c>
      <c r="C28" s="40">
        <f>[1]工程类!$E$5+[1]工程类!$H$5</f>
        <v>37622172.88</v>
      </c>
      <c r="D28" s="40">
        <f>[2]工程类!$L$5</f>
        <v>8411149.1032</v>
      </c>
      <c r="E28" s="40">
        <f t="shared" si="1"/>
        <v>46033321.9832</v>
      </c>
      <c r="F28" s="41"/>
      <c r="G28" s="42"/>
      <c r="H28" s="33"/>
      <c r="I28" s="33"/>
      <c r="J28" s="43"/>
      <c r="K28" s="33"/>
    </row>
    <row r="29" ht="54" customHeight="1" spans="1:11">
      <c r="A29" s="23">
        <v>3</v>
      </c>
      <c r="B29" s="39" t="s">
        <v>36</v>
      </c>
      <c r="C29" s="40">
        <f>[1]工程类!$E$6+[1]工程类!$H$6</f>
        <v>10192431.63</v>
      </c>
      <c r="D29" s="40">
        <f>[2]工程类!$L$6</f>
        <v>3706610.70445</v>
      </c>
      <c r="E29" s="40">
        <f t="shared" si="1"/>
        <v>13899042.33445</v>
      </c>
      <c r="F29" s="41"/>
      <c r="G29" s="42"/>
      <c r="H29" s="33"/>
      <c r="I29" s="33"/>
      <c r="J29" s="43"/>
      <c r="K29" s="33"/>
    </row>
    <row r="30" ht="60" customHeight="1" spans="1:11">
      <c r="A30" s="23">
        <v>4</v>
      </c>
      <c r="B30" s="39" t="s">
        <v>37</v>
      </c>
      <c r="C30" s="40">
        <f>[1]工程类!$E$7+[1]工程类!$H$7</f>
        <v>9844394.89</v>
      </c>
      <c r="D30" s="40">
        <f>[2]工程类!$L$7</f>
        <v>2978264.383466</v>
      </c>
      <c r="E30" s="40">
        <f t="shared" si="1"/>
        <v>12822659.273466</v>
      </c>
      <c r="F30" s="41"/>
      <c r="G30" s="42"/>
      <c r="H30" s="33"/>
      <c r="I30" s="33"/>
      <c r="J30" s="43"/>
      <c r="K30" s="33"/>
    </row>
    <row r="31" ht="64" customHeight="1" spans="1:11">
      <c r="A31" s="23">
        <v>5</v>
      </c>
      <c r="B31" s="39" t="s">
        <v>38</v>
      </c>
      <c r="C31" s="40">
        <f>[1]工程类!$E$8+[1]工程类!$H$8</f>
        <v>9382491.69</v>
      </c>
      <c r="D31" s="40">
        <f>[2]工程类!$L$8</f>
        <v>3070819.984136</v>
      </c>
      <c r="E31" s="40">
        <f t="shared" si="1"/>
        <v>12453311.674136</v>
      </c>
      <c r="F31" s="41"/>
      <c r="G31" s="42"/>
      <c r="H31" s="33"/>
      <c r="I31" s="33"/>
      <c r="J31" s="43"/>
      <c r="K31" s="33"/>
    </row>
    <row r="32" ht="69" customHeight="1" spans="1:11">
      <c r="A32" s="23">
        <v>6</v>
      </c>
      <c r="B32" s="39" t="s">
        <v>39</v>
      </c>
      <c r="C32" s="40">
        <f>[1]工程类!$E$9+[1]工程类!$K$9</f>
        <v>48155499.59</v>
      </c>
      <c r="D32" s="40">
        <f>[2]工程类!$L$9</f>
        <v>4555294.60385</v>
      </c>
      <c r="E32" s="40">
        <f t="shared" si="1"/>
        <v>52710794.19385</v>
      </c>
      <c r="F32" s="41"/>
      <c r="G32" s="42"/>
      <c r="H32" s="33"/>
      <c r="I32" s="33"/>
      <c r="J32" s="43"/>
      <c r="K32" s="33"/>
    </row>
    <row r="33" ht="72" customHeight="1" spans="1:11">
      <c r="A33" s="23">
        <v>7</v>
      </c>
      <c r="B33" s="39" t="s">
        <v>40</v>
      </c>
      <c r="C33" s="40">
        <f>[1]工程类!$E$10</f>
        <v>23729042.62</v>
      </c>
      <c r="D33" s="40">
        <f>[2]工程类!$L$10</f>
        <v>3390787.6593</v>
      </c>
      <c r="E33" s="40">
        <f t="shared" si="1"/>
        <v>27119830.2793</v>
      </c>
      <c r="F33" s="41"/>
      <c r="G33" s="42"/>
      <c r="H33" s="33"/>
      <c r="I33" s="33"/>
      <c r="J33" s="43"/>
      <c r="K33" s="33"/>
    </row>
    <row r="34" ht="47" customHeight="1" spans="1:11">
      <c r="A34" s="23">
        <v>8</v>
      </c>
      <c r="B34" s="39" t="s">
        <v>41</v>
      </c>
      <c r="C34" s="40">
        <f>[1]工程类!$E$11+[1]工程类!$H$11</f>
        <v>10028956.73</v>
      </c>
      <c r="D34" s="40">
        <f>[2]工程类!$L$11</f>
        <v>2322950.196618</v>
      </c>
      <c r="E34" s="40">
        <f t="shared" si="1"/>
        <v>12351906.926618</v>
      </c>
      <c r="F34" s="41"/>
      <c r="G34" s="42"/>
      <c r="H34" s="33"/>
      <c r="I34" s="33"/>
      <c r="J34" s="43"/>
      <c r="K34" s="33"/>
    </row>
    <row r="35" s="1" customFormat="1" ht="27" customHeight="1" spans="1:11">
      <c r="A35" s="34" t="s">
        <v>42</v>
      </c>
      <c r="B35" s="44"/>
      <c r="C35" s="36">
        <f>SUM(C27:C34)</f>
        <v>158535520.86</v>
      </c>
      <c r="D35" s="36">
        <f>SUM(D27:D34)</f>
        <v>31364083.600448</v>
      </c>
      <c r="E35" s="36">
        <f>SUM(E27:E34)</f>
        <v>189899604.460448</v>
      </c>
      <c r="F35" s="37"/>
      <c r="G35" s="38"/>
      <c r="H35" s="36"/>
      <c r="I35" s="36"/>
      <c r="J35" s="36"/>
      <c r="K35" s="36"/>
    </row>
    <row r="36" s="1" customFormat="1" ht="29" customHeight="1" spans="1:11">
      <c r="A36" s="45" t="s">
        <v>43</v>
      </c>
      <c r="B36" s="45"/>
      <c r="C36" s="36">
        <f>C26+C35</f>
        <v>352115563.8</v>
      </c>
      <c r="D36" s="36">
        <f>D26+D35</f>
        <v>84233932.962448</v>
      </c>
      <c r="E36" s="36">
        <f>E26+E35</f>
        <v>436349496.762448</v>
      </c>
      <c r="F36" s="37"/>
      <c r="G36" s="38"/>
      <c r="H36" s="36"/>
      <c r="I36" s="36"/>
      <c r="J36" s="36"/>
      <c r="K36" s="36"/>
    </row>
    <row r="37" ht="21" customHeight="1" spans="1:11">
      <c r="A37" s="46" t="s">
        <v>44</v>
      </c>
      <c r="B37" s="46"/>
      <c r="C37" s="46"/>
      <c r="D37" s="46"/>
      <c r="E37" s="46"/>
      <c r="F37" s="46"/>
      <c r="G37" s="46"/>
      <c r="H37" s="46"/>
      <c r="I37" s="46"/>
      <c r="J37" s="46"/>
      <c r="K37" s="46"/>
    </row>
    <row r="38" ht="21" customHeight="1" spans="1:11">
      <c r="A38" s="46"/>
      <c r="B38" s="46"/>
      <c r="C38" s="46"/>
      <c r="D38" s="46"/>
      <c r="E38" s="46"/>
      <c r="F38" s="46"/>
      <c r="G38" s="46"/>
      <c r="H38" s="46"/>
      <c r="I38" s="46"/>
      <c r="J38" s="46"/>
      <c r="K38" s="46"/>
    </row>
    <row r="39" ht="24" customHeight="1" spans="1:11">
      <c r="A39" s="46" t="s">
        <v>45</v>
      </c>
      <c r="B39" s="46"/>
      <c r="C39" s="46"/>
      <c r="D39" s="46"/>
      <c r="E39" s="46"/>
      <c r="F39" s="46"/>
      <c r="G39" s="46"/>
      <c r="H39" s="46"/>
      <c r="I39" s="46"/>
      <c r="J39" s="46"/>
      <c r="K39" s="46"/>
    </row>
    <row r="43" spans="1:11">
      <c r="G43" s="47"/>
    </row>
  </sheetData>
  <mergeCells count="13">
    <mergeCell ref="A1:K1"/>
    <mergeCell ref="F3:H3"/>
    <mergeCell ref="I3:K3"/>
    <mergeCell ref="A26:B26"/>
    <mergeCell ref="A35:B35"/>
    <mergeCell ref="A36:B36"/>
    <mergeCell ref="A39:K39"/>
    <mergeCell ref="A3:A4"/>
    <mergeCell ref="B3:B4"/>
    <mergeCell ref="C3:C4"/>
    <mergeCell ref="D3:D4"/>
    <mergeCell ref="E3:E4"/>
    <mergeCell ref="A37:K38"/>
  </mergeCells>
  <pageMargins left="0.554861111111111" right="0.554861111111111" top="0.802777777777778" bottom="0.409027777777778" header="0.5" footer="0.5"/>
  <pageSetup paperSize="9" scale="9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财务结算及二类费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简。單</cp:lastModifiedBy>
  <dcterms:created xsi:type="dcterms:W3CDTF">2025-10-27T01:12:00Z</dcterms:created>
  <dcterms:modified xsi:type="dcterms:W3CDTF">2025-12-04T07:19:29Z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E2AF239A04E6413EAE9E7BB2E2C43B47_13</vt:lpwstr>
  </property>
  <property fmtid="{D5CDD505-2E9C-101B-9397-08002B2CF9AE}" pid="3" name="KSOProductBuildVer">
    <vt:lpwstr>2052-12.1.0.24034</vt:lpwstr>
  </property>
  <property fmtid="{D5CDD505-2E9C-101B-9397-08002B2CF9AE}" pid="4" name="CalculationRule">
    <vt:i4>0</vt:i4>
  </property>
</Properties>
</file>